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" sheetId="1" state="visible" r:id="rId3"/>
    <sheet name="Red flags" sheetId="2" state="visible" r:id="rId4"/>
    <sheet name="Revenue check" sheetId="3" state="visible" r:id="rId5"/>
  </sheets>
  <definedNames>
    <definedName function="false" hidden="true" localSheetId="0" name="_xlnm._FilterDatabase" vbProcedure="false">Checklist!$A$4:$G$42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<sst xmlns="http://schemas.openxmlformats.org/spreadsheetml/2006/main" count="295" uniqueCount="183">
  <si>
    <t xml:space="preserve">SaaS, app and AI business due diligence checklist</t>
  </si>
  <si>
    <t xml:space="preserve">From AIExchange.club. General information, not legal, tax or financial advice. Edit the Status and Notes columns (blue). Pick a status from the dropdown.</t>
  </si>
  <si>
    <t xml:space="preserve">Area</t>
  </si>
  <si>
    <t xml:space="preserve">Check</t>
  </si>
  <si>
    <t xml:space="preserve">How to verify</t>
  </si>
  <si>
    <t xml:space="preserve">Red flag</t>
  </si>
  <si>
    <t xml:space="preserve">When</t>
  </si>
  <si>
    <t xml:space="preserve">Status</t>
  </si>
  <si>
    <t xml:space="preserve">Notes</t>
  </si>
  <si>
    <t xml:space="preserve">Progress</t>
  </si>
  <si>
    <t xml:space="preserve">Financials</t>
  </si>
  <si>
    <t xml:space="preserve">12 to 24 months of revenue</t>
  </si>
  <si>
    <t xml:space="preserve">Processor exports by month, matched to bank deposits (worked example below)</t>
  </si>
  <si>
    <t xml:space="preserve">Deposits that don't reconcile after fees and refunds</t>
  </si>
  <si>
    <t xml:space="preserve">Week 1</t>
  </si>
  <si>
    <t xml:space="preserve">Not started</t>
  </si>
  <si>
    <t xml:space="preserve">Expenses</t>
  </si>
  <si>
    <t xml:space="preserve">Bank and card statements and vendor invoices for hosting, AI API usage and tools</t>
  </si>
  <si>
    <t xml:space="preserve">Costs paid personally and missing from the P&amp;L, or API bills climbing faster than revenue</t>
  </si>
  <si>
    <t xml:space="preserve">Requested</t>
  </si>
  <si>
    <t xml:space="preserve">Profit (SDE)</t>
  </si>
  <si>
    <t xml:space="preserve">Rebuild it yourself from statements, not from the seller's summary</t>
  </si>
  <si>
    <t xml:space="preserve">Add-backs with no document behind them</t>
  </si>
  <si>
    <t xml:space="preserve">Received</t>
  </si>
  <si>
    <t xml:space="preserve">Tax returns</t>
  </si>
  <si>
    <t xml:space="preserve">Revenue on the returns matches the revenue claimed</t>
  </si>
  <si>
    <t xml:space="preserve">A gap the seller can't explain</t>
  </si>
  <si>
    <t xml:space="preserve">Verified</t>
  </si>
  <si>
    <t xml:space="preserve">Refunds, disputes and failed payments</t>
  </si>
  <si>
    <t xml:space="preserve">Processor reports by month</t>
  </si>
  <si>
    <t xml:space="preserve">A rising dispute or refund rate</t>
  </si>
  <si>
    <t xml:space="preserve">Issue</t>
  </si>
  <si>
    <t xml:space="preserve">Sales tax or VAT</t>
  </si>
  <si>
    <t xml:space="preserve">Registrations and filings, where it applies</t>
  </si>
  <si>
    <t xml:space="preserve">Tax collected and not remitted, or never registered where it should be</t>
  </si>
  <si>
    <t xml:space="preserve">Total</t>
  </si>
  <si>
    <t xml:space="preserve">Customers and retention</t>
  </si>
  <si>
    <t xml:space="preserve">Customer list: start date, plan, price, status</t>
  </si>
  <si>
    <t xml:space="preserve">Count matches the processor's customer export</t>
  </si>
  <si>
    <t xml:space="preserve">Numbers that don't match, or a list the seller won't share even after the NDA</t>
  </si>
  <si>
    <t xml:space="preserve">% verified</t>
  </si>
  <si>
    <t xml:space="preserve">Churn and net revenue retention</t>
  </si>
  <si>
    <t xml:space="preserve">Rebuild monthly cohorts from the export instead of taking the seller's figure</t>
  </si>
  <si>
    <t xml:space="preserve">Newer cohorts retain worse than older ones, or a "99% retention" with no period</t>
  </si>
  <si>
    <t xml:space="preserve">Concentration</t>
  </si>
  <si>
    <t xml:space="preserve">Share of revenue from the top 3 to 5 customers</t>
  </si>
  <si>
    <t xml:space="preserve">One guide flags the top 3 above 30% of revenue (vaulto.sh)</t>
  </si>
  <si>
    <t xml:space="preserve">Plan mix</t>
  </si>
  <si>
    <t xml:space="preserve">Monthly, annual and lifetime plans separated in the export</t>
  </si>
  <si>
    <t xml:space="preserve">Lifetime deals or heavy discounts counted as MRR</t>
  </si>
  <si>
    <t xml:space="preserve">Where customers come from</t>
  </si>
  <si>
    <t xml:space="preserve">Search Console, analytics and ad accounts, viewed live</t>
  </si>
  <si>
    <t xml:space="preserve">One channel supplies most signups, or organic traffic is falling</t>
  </si>
  <si>
    <t xml:space="preserve">Support history</t>
  </si>
  <si>
    <t xml:space="preserve">Read the last 50 tickets and the store reviews</t>
  </si>
  <si>
    <t xml:space="preserve">The same bug or complaint appearing again and again</t>
  </si>
  <si>
    <t xml:space="preserve">Product and code</t>
  </si>
  <si>
    <t xml:space="preserve">Who wrote the code</t>
  </si>
  <si>
    <t xml:space="preserve">Repository history and contributor list, plus signed IP assignments from contractors</t>
  </si>
  <si>
    <t xml:space="preserve">Contractor code with no assignment, so you may not own it</t>
  </si>
  <si>
    <t xml:space="preserve">Weeks 2-3</t>
  </si>
  <si>
    <t xml:space="preserve">Can you build and run it</t>
  </si>
  <si>
    <t xml:space="preserve">Read-only repository access, then a build from scratch on your machine or a screenshare</t>
  </si>
  <si>
    <t xml:space="preserve">It only runs on the seller's laptop, or secrets are committed in the code</t>
  </si>
  <si>
    <t xml:space="preserve">Hosting and infrastructure</t>
  </si>
  <si>
    <t xml:space="preserve">A list of every service with its monthly cost, from the cloud console</t>
  </si>
  <si>
    <t xml:space="preserve">One unbacked-up server, or costs that the P&amp;L doesn't show</t>
  </si>
  <si>
    <t xml:space="preserve">Open-source and third-party code</t>
  </si>
  <si>
    <t xml:space="preserve">A dependency and licence report</t>
  </si>
  <si>
    <t xml:space="preserve">Licences that bar commercial use or require you to release your code</t>
  </si>
  <si>
    <t xml:space="preserve">Security and backups</t>
  </si>
  <si>
    <t xml:space="preserve">Ask to see a backup restored, and the incident history</t>
  </si>
  <si>
    <t xml:space="preserve">No backups, or a past breach the seller didn't mention</t>
  </si>
  <si>
    <t xml:space="preserve">Documentation</t>
  </si>
  <si>
    <t xml:space="preserve">Ask the seller to walk you through a deployment</t>
  </si>
  <si>
    <t xml:space="preserve">Only the seller knows how to deploy or fix it</t>
  </si>
  <si>
    <t xml:space="preserve">Platforms and accounts</t>
  </si>
  <si>
    <t xml:space="preserve">Domain and DNS</t>
  </si>
  <si>
    <t xml:space="preserve">Log in to the registrar with the seller, and check the owner and expiry date</t>
  </si>
  <si>
    <t xml:space="preserve">The domain is held by a freelancer or a personal email address</t>
  </si>
  <si>
    <t xml:space="preserve">Payment processor</t>
  </si>
  <si>
    <t xml:space="preserve">Read-only role (above), and a written plan for moving customers' saved payment details to your account</t>
  </si>
  <si>
    <t xml:space="preserve">No plan. This is the hardest part of a handover</t>
  </si>
  <si>
    <t xml:space="preserve">App Store account</t>
  </si>
  <si>
    <t xml:space="preserve">Finance role for the numbers. Plan the transfer: the Account Holder starts it, and push keys, subscription secrets and any Apple Pay merchant ID need setting up again</t>
  </si>
  <si>
    <t xml:space="preserve">An account that can't be transferred, or app review problems</t>
  </si>
  <si>
    <t xml:space="preserve">Google Play account</t>
  </si>
  <si>
    <t xml:space="preserve">"View financial data" permission. Earnings and sales reports stay with the seller's account, so ask for an export before the transfer</t>
  </si>
  <si>
    <t xml:space="preserve">No exported history for the buyer</t>
  </si>
  <si>
    <t xml:space="preserve">Email, social and support inbox</t>
  </si>
  <si>
    <t xml:space="preserve">Who owns each login, and whether it can move</t>
  </si>
  <si>
    <t xml:space="preserve">The business runs from the seller's personal inbox</t>
  </si>
  <si>
    <t xml:space="preserve">AI and third-party dependencies</t>
  </si>
  <si>
    <t xml:space="preserve">Model providers</t>
  </si>
  <si>
    <t xml:space="preserve">Which models and vendors, monthly spend by vendor, 12 months of invoices</t>
  </si>
  <si>
    <t xml:space="preserve">One provider and no fallback, or spend rising faster than revenue</t>
  </si>
  <si>
    <t xml:space="preserve">Cost per customer</t>
  </si>
  <si>
    <t xml:space="preserve">API cost divided by active customers, and the same figure for the heaviest 10%</t>
  </si>
  <si>
    <t xml:space="preserve">Margins that vanish at the top end of usage</t>
  </si>
  <si>
    <t xml:space="preserve">Provider terms</t>
  </si>
  <si>
    <t xml:space="preserve">Read the usage and account terms. Can the keys and account move to you, or must you open new ones?</t>
  </si>
  <si>
    <t xml:space="preserve">Keys tied to the seller's personal account</t>
  </si>
  <si>
    <t xml:space="preserve">Prompts, fine-tunes and data</t>
  </si>
  <si>
    <t xml:space="preserve">Who owns them, and where any training data came from</t>
  </si>
  <si>
    <t xml:space="preserve">Scraped data or customer data used without permission</t>
  </si>
  <si>
    <t xml:space="preserve">Retention against the benchmark</t>
  </si>
  <si>
    <t xml:space="preserve">A cohort chart. Median gross revenue retention for AI-native products is 40% in ChartMogul's December 2025 data</t>
  </si>
  <si>
    <t xml:space="preserve">Far below that, or no cohort chart at all</t>
  </si>
  <si>
    <t xml:space="preserve">Other third-party APIs</t>
  </si>
  <si>
    <t xml:space="preserve">A list with cost, terms and what happens if each is switched off</t>
  </si>
  <si>
    <t xml:space="preserve">A service that is being retired, or one that can reprice overnight</t>
  </si>
  <si>
    <t xml:space="preserve">Legal and IP</t>
  </si>
  <si>
    <t xml:space="preserve">Who owns the business</t>
  </si>
  <si>
    <t xml:space="preserve">Formation documents, and that the seller owns the assets being sold</t>
  </si>
  <si>
    <t xml:space="preserve">The assets belong to someone else, or a partner you haven't met</t>
  </si>
  <si>
    <t xml:space="preserve">Weeks 3-4+</t>
  </si>
  <si>
    <t xml:space="preserve">Brand and trademarks</t>
  </si>
  <si>
    <t xml:space="preserve">Registrations or evidence of use, and a search for conflicting names</t>
  </si>
  <si>
    <t xml:space="preserve">Another company uses the same name in the same field</t>
  </si>
  <si>
    <t xml:space="preserve">Customer terms and privacy policy</t>
  </si>
  <si>
    <t xml:space="preserve">Read both, including whether the terms let the business be sold to you</t>
  </si>
  <si>
    <t xml:space="preserve">No privacy policy while collecting personal data, or terms that bar transfer</t>
  </si>
  <si>
    <t xml:space="preserve">Contracts</t>
  </si>
  <si>
    <t xml:space="preserve">Vendors, contractors and affiliates, with their end dates</t>
  </si>
  <si>
    <t xml:space="preserve">Long lock-ins you'd inherit</t>
  </si>
  <si>
    <t xml:space="preserve">Disputes and warnings</t>
  </si>
  <si>
    <t xml:space="preserve">Ask in writing about claims, takedown notices and app store warnings</t>
  </si>
  <si>
    <t xml:space="preserve">An open complaint the seller hadn't disclosed</t>
  </si>
  <si>
    <t xml:space="preserve">Owner dependence</t>
  </si>
  <si>
    <t xml:space="preserve">Hours the owner works</t>
  </si>
  <si>
    <t xml:space="preserve">A list of recurring tasks with hours, and who does support, releases and content</t>
  </si>
  <si>
    <t xml:space="preserve">The owner does everything, and none of it is written down</t>
  </si>
  <si>
    <t xml:space="preserve">Contractors and staff</t>
  </si>
  <si>
    <t xml:space="preserve">Roles, pay, how long they've stayed, and whether they'll stay after the sale</t>
  </si>
  <si>
    <t xml:space="preserve">A key person who is leaving too</t>
  </si>
  <si>
    <t xml:space="preserve">Customer relationships</t>
  </si>
  <si>
    <t xml:space="preserve">Who talks to the biggest customers</t>
  </si>
  <si>
    <t xml:space="preserve">Large accounts that only deal with the founder</t>
  </si>
  <si>
    <t xml:space="preserve">What the seller does next</t>
  </si>
  <si>
    <t xml:space="preserve">Transition support and a non-compete (both are in the LOI)</t>
  </si>
  <si>
    <t xml:space="preserve">The seller plans a competing product</t>
  </si>
  <si>
    <t xml:space="preserve">Red flags: walk away, reprice or protect yourself</t>
  </si>
  <si>
    <t xml:space="preserve">Finding</t>
  </si>
  <si>
    <t xml:space="preserve">What to do</t>
  </si>
  <si>
    <t xml:space="preserve">Found? (Y/N)</t>
  </si>
  <si>
    <t xml:space="preserve">Revenue doesn't reconcile and the seller can't explain it</t>
  </si>
  <si>
    <t xml:space="preserve">Ask for the explanation in writing. Walk away if it isn't resolved</t>
  </si>
  <si>
    <t xml:space="preserve">N</t>
  </si>
  <si>
    <t xml:space="preserve">Screenshots only, no read-only access</t>
  </si>
  <si>
    <t xml:space="preserve">Pause. Walk away if the seller still refuses</t>
  </si>
  <si>
    <t xml:space="preserve">A few customers make up a large share of revenue</t>
  </si>
  <si>
    <t xml:space="preserve">Reprice, or put part of the price in an earnout tied to keeping them</t>
  </si>
  <si>
    <t xml:space="preserve">Retention is worse than the seller quoted</t>
  </si>
  <si>
    <t xml:space="preserve">Reprice on the real figure</t>
  </si>
  <si>
    <t xml:space="preserve">Code written by contractors with no signed IP assignment</t>
  </si>
  <si>
    <t xml:space="preserve">Require signed assignments before closing</t>
  </si>
  <si>
    <t xml:space="preserve">One AI provider and rising cost per customer</t>
  </si>
  <si>
    <t xml:space="preserve">Reprice, or tie part of the price to a margin target</t>
  </si>
  <si>
    <t xml:space="preserve">A store or payment account can't be transferred</t>
  </si>
  <si>
    <t xml:space="preserve">Fix the plan before you sign, and make the escrow release depend on the transfer</t>
  </si>
  <si>
    <t xml:space="preserve">The owner works full time and nothing is documented</t>
  </si>
  <si>
    <t xml:space="preserve">Ask for longer transition support or a lower price. If you're borrowing to buy, see how to finance a SaaS acquisition</t>
  </si>
  <si>
    <t xml:space="preserve">Does the claimed MRR check out?</t>
  </si>
  <si>
    <t xml:space="preserve">Fill the blue cells from one full month of processor export and the matching bank statement. Prefilled with the example from the article (300 charges at $30).</t>
  </si>
  <si>
    <t xml:space="preserve">Claimed MRR (from the listing)</t>
  </si>
  <si>
    <t xml:space="preserve">Gross card charges, last full month (processor export)</t>
  </si>
  <si>
    <t xml:space="preserve">Number of charges</t>
  </si>
  <si>
    <t xml:space="preserve">Refunds and disputes (processor export)</t>
  </si>
  <si>
    <t xml:space="preserve">Processor fee, percent of charge</t>
  </si>
  <si>
    <t xml:space="preserve">Processor fee, fixed per charge ($)</t>
  </si>
  <si>
    <t xml:space="preserve">Deposits in the bank (bank statement)</t>
  </si>
  <si>
    <t xml:space="preserve">Multiple applied to profit (your offer)</t>
  </si>
  <si>
    <t xml:space="preserve">Calculated</t>
  </si>
  <si>
    <t xml:space="preserve">Net collected</t>
  </si>
  <si>
    <t xml:space="preserve">Card processing fees</t>
  </si>
  <si>
    <t xml:space="preserve">Deposits you would expect</t>
  </si>
  <si>
    <t xml:space="preserve">Unexplained gap</t>
  </si>
  <si>
    <t xml:space="preserve">Gap as % of expected deposits</t>
  </si>
  <si>
    <t xml:space="preserve">Gap per year</t>
  </si>
  <si>
    <t xml:space="preserve">Value of that gap at your multiple</t>
  </si>
  <si>
    <t xml:space="preserve">Gross charges vs claimed MRR</t>
  </si>
  <si>
    <t xml:space="preserve">Read it: a gap that is small and explained (timing, a currency fee) is normal. A gap that is large or unexplained goes to the seller in writing.</t>
  </si>
  <si>
    <t xml:space="preserve">Fees shown at Stripe's published 2.9% + 30 cents; check your processor's rate. Gap value treats the unexplained amount as lost profit, which is a simplification.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</si>
</sst>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%"/>
    <numFmt numFmtId="166" formatCode="\$#,##0"/>
    <numFmt numFmtId="167" formatCode="#,##0"/>
    <numFmt numFmtId="168" formatCode="0.0%"/>
    <numFmt numFmtId="169" formatCode="\$0.00"/>
    <numFmt numFmtId="170" formatCode="0.0\x"/>
    <numFmt numFmtId="171" formatCode="\$#,##0;[RED]&quot;-$&quot;#,##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F3A5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0"/>
    <col collapsed="false" customWidth="true" hidden="false" outlineLevel="0" max="3" min="3" style="0" width="50"/>
    <col collapsed="false" customWidth="true" hidden="false" outlineLevel="0" max="4" min="4" style="0" width="44"/>
    <col collapsed="false" customWidth="true" hidden="false" outlineLevel="0" max="5" min="5" style="0" width="11"/>
    <col collapsed="false" customWidth="true" hidden="false" outlineLevel="0" max="6" min="6" style="0" width="14"/>
    <col collapsed="false" customWidth="true" hidden="false" outlineLevel="0" max="7" min="7" style="0" width="34"/>
    <col collapsed="false" customWidth="true" hidden="false" outlineLevel="0" max="9" min="9" style="0" width="1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I4" s="4" t="s">
        <v>9</v>
      </c>
    </row>
    <row r="5" customFormat="false" ht="23.85" hidden="false" customHeight="false" outlineLevel="0" collapsed="false">
      <c r="A5" s="5" t="s">
        <v>10</v>
      </c>
      <c r="B5" s="5" t="s">
        <v>11</v>
      </c>
      <c r="C5" s="5" t="s">
        <v>12</v>
      </c>
      <c r="D5" s="5" t="s">
        <v>13</v>
      </c>
      <c r="E5" s="5" t="s">
        <v>14</v>
      </c>
      <c r="F5" s="6" t="s">
        <v>15</v>
      </c>
      <c r="G5" s="6"/>
      <c r="I5" s="7" t="s">
        <v>15</v>
      </c>
      <c r="J5" s="7" t="n">
        <f aca="false">COUNTIF($F$5:$F$42,I5)</f>
        <v>38</v>
      </c>
    </row>
    <row r="6" customFormat="false" ht="23.85" hidden="false" customHeight="false" outlineLevel="0" collapsed="false">
      <c r="A6" s="5" t="s">
        <v>10</v>
      </c>
      <c r="B6" s="5" t="s">
        <v>16</v>
      </c>
      <c r="C6" s="5" t="s">
        <v>17</v>
      </c>
      <c r="D6" s="5" t="s">
        <v>18</v>
      </c>
      <c r="E6" s="5" t="s">
        <v>14</v>
      </c>
      <c r="F6" s="6" t="s">
        <v>15</v>
      </c>
      <c r="G6" s="6"/>
      <c r="I6" s="7" t="s">
        <v>19</v>
      </c>
      <c r="J6" s="7" t="n">
        <f aca="false">COUNTIF($F$5:$F$42,I6)</f>
        <v>0</v>
      </c>
    </row>
    <row r="7" customFormat="false" ht="23.85" hidden="false" customHeight="false" outlineLevel="0" collapsed="false">
      <c r="A7" s="5" t="s">
        <v>10</v>
      </c>
      <c r="B7" s="5" t="s">
        <v>20</v>
      </c>
      <c r="C7" s="5" t="s">
        <v>21</v>
      </c>
      <c r="D7" s="5" t="s">
        <v>22</v>
      </c>
      <c r="E7" s="5" t="s">
        <v>14</v>
      </c>
      <c r="F7" s="6" t="s">
        <v>15</v>
      </c>
      <c r="G7" s="6"/>
      <c r="I7" s="7" t="s">
        <v>23</v>
      </c>
      <c r="J7" s="7" t="n">
        <f aca="false">COUNTIF($F$5:$F$42,I7)</f>
        <v>0</v>
      </c>
    </row>
    <row r="8" customFormat="false" ht="15" hidden="false" customHeight="false" outlineLevel="0" collapsed="false">
      <c r="A8" s="5" t="s">
        <v>10</v>
      </c>
      <c r="B8" s="5" t="s">
        <v>24</v>
      </c>
      <c r="C8" s="5" t="s">
        <v>25</v>
      </c>
      <c r="D8" s="5" t="s">
        <v>26</v>
      </c>
      <c r="E8" s="5" t="s">
        <v>14</v>
      </c>
      <c r="F8" s="6" t="s">
        <v>15</v>
      </c>
      <c r="G8" s="6"/>
      <c r="I8" s="7" t="s">
        <v>27</v>
      </c>
      <c r="J8" s="7" t="n">
        <f aca="false">COUNTIF($F$5:$F$42,I8)</f>
        <v>0</v>
      </c>
    </row>
    <row r="9" customFormat="false" ht="23.85" hidden="false" customHeight="false" outlineLevel="0" collapsed="false">
      <c r="A9" s="5" t="s">
        <v>10</v>
      </c>
      <c r="B9" s="5" t="s">
        <v>28</v>
      </c>
      <c r="C9" s="5" t="s">
        <v>29</v>
      </c>
      <c r="D9" s="5" t="s">
        <v>30</v>
      </c>
      <c r="E9" s="5" t="s">
        <v>14</v>
      </c>
      <c r="F9" s="6" t="s">
        <v>15</v>
      </c>
      <c r="G9" s="6"/>
      <c r="I9" s="7" t="s">
        <v>31</v>
      </c>
      <c r="J9" s="7" t="n">
        <f aca="false">COUNTIF($F$5:$F$42,I9)</f>
        <v>0</v>
      </c>
    </row>
    <row r="10" customFormat="false" ht="23.85" hidden="false" customHeight="false" outlineLevel="0" collapsed="false">
      <c r="A10" s="5" t="s">
        <v>10</v>
      </c>
      <c r="B10" s="5" t="s">
        <v>32</v>
      </c>
      <c r="C10" s="5" t="s">
        <v>33</v>
      </c>
      <c r="D10" s="5" t="s">
        <v>34</v>
      </c>
      <c r="E10" s="5" t="s">
        <v>14</v>
      </c>
      <c r="F10" s="6" t="s">
        <v>15</v>
      </c>
      <c r="G10" s="6"/>
      <c r="I10" s="8" t="s">
        <v>35</v>
      </c>
      <c r="J10" s="8" t="n">
        <f aca="false">SUM(J5:J9)</f>
        <v>38</v>
      </c>
    </row>
    <row r="11" customFormat="false" ht="23.85" hidden="false" customHeight="false" outlineLevel="0" collapsed="false">
      <c r="A11" s="5" t="s">
        <v>36</v>
      </c>
      <c r="B11" s="5" t="s">
        <v>37</v>
      </c>
      <c r="C11" s="5" t="s">
        <v>38</v>
      </c>
      <c r="D11" s="5" t="s">
        <v>39</v>
      </c>
      <c r="E11" s="5" t="s">
        <v>14</v>
      </c>
      <c r="F11" s="6" t="s">
        <v>15</v>
      </c>
      <c r="G11" s="6"/>
      <c r="I11" s="8" t="s">
        <v>40</v>
      </c>
      <c r="J11" s="9" t="n">
        <f aca="false">IF(J10=0,0,J8/J10)</f>
        <v>0</v>
      </c>
    </row>
    <row r="12" customFormat="false" ht="23.85" hidden="false" customHeight="false" outlineLevel="0" collapsed="false">
      <c r="A12" s="5" t="s">
        <v>36</v>
      </c>
      <c r="B12" s="5" t="s">
        <v>41</v>
      </c>
      <c r="C12" s="5" t="s">
        <v>42</v>
      </c>
      <c r="D12" s="5" t="s">
        <v>43</v>
      </c>
      <c r="E12" s="5" t="s">
        <v>14</v>
      </c>
      <c r="F12" s="6" t="s">
        <v>15</v>
      </c>
      <c r="G12" s="6"/>
    </row>
    <row r="13" customFormat="false" ht="23.85" hidden="false" customHeight="false" outlineLevel="0" collapsed="false">
      <c r="A13" s="5" t="s">
        <v>36</v>
      </c>
      <c r="B13" s="5" t="s">
        <v>44</v>
      </c>
      <c r="C13" s="5" t="s">
        <v>45</v>
      </c>
      <c r="D13" s="5" t="s">
        <v>46</v>
      </c>
      <c r="E13" s="5" t="s">
        <v>14</v>
      </c>
      <c r="F13" s="6" t="s">
        <v>15</v>
      </c>
      <c r="G13" s="6"/>
    </row>
    <row r="14" customFormat="false" ht="15" hidden="false" customHeight="false" outlineLevel="0" collapsed="false">
      <c r="A14" s="5" t="s">
        <v>36</v>
      </c>
      <c r="B14" s="5" t="s">
        <v>47</v>
      </c>
      <c r="C14" s="5" t="s">
        <v>48</v>
      </c>
      <c r="D14" s="5" t="s">
        <v>49</v>
      </c>
      <c r="E14" s="5" t="s">
        <v>14</v>
      </c>
      <c r="F14" s="6" t="s">
        <v>15</v>
      </c>
      <c r="G14" s="6"/>
    </row>
    <row r="15" customFormat="false" ht="23.85" hidden="false" customHeight="false" outlineLevel="0" collapsed="false">
      <c r="A15" s="5" t="s">
        <v>36</v>
      </c>
      <c r="B15" s="5" t="s">
        <v>50</v>
      </c>
      <c r="C15" s="5" t="s">
        <v>51</v>
      </c>
      <c r="D15" s="5" t="s">
        <v>52</v>
      </c>
      <c r="E15" s="5" t="s">
        <v>14</v>
      </c>
      <c r="F15" s="6" t="s">
        <v>15</v>
      </c>
      <c r="G15" s="6"/>
    </row>
    <row r="16" customFormat="false" ht="23.85" hidden="false" customHeight="false" outlineLevel="0" collapsed="false">
      <c r="A16" s="5" t="s">
        <v>36</v>
      </c>
      <c r="B16" s="5" t="s">
        <v>53</v>
      </c>
      <c r="C16" s="5" t="s">
        <v>54</v>
      </c>
      <c r="D16" s="5" t="s">
        <v>55</v>
      </c>
      <c r="E16" s="5" t="s">
        <v>14</v>
      </c>
      <c r="F16" s="6" t="s">
        <v>15</v>
      </c>
      <c r="G16" s="6"/>
    </row>
    <row r="17" customFormat="false" ht="23.85" hidden="false" customHeight="false" outlineLevel="0" collapsed="false">
      <c r="A17" s="5" t="s">
        <v>56</v>
      </c>
      <c r="B17" s="5" t="s">
        <v>57</v>
      </c>
      <c r="C17" s="5" t="s">
        <v>58</v>
      </c>
      <c r="D17" s="5" t="s">
        <v>59</v>
      </c>
      <c r="E17" s="5" t="s">
        <v>60</v>
      </c>
      <c r="F17" s="6" t="s">
        <v>15</v>
      </c>
      <c r="G17" s="6"/>
    </row>
    <row r="18" customFormat="false" ht="23.85" hidden="false" customHeight="false" outlineLevel="0" collapsed="false">
      <c r="A18" s="5" t="s">
        <v>56</v>
      </c>
      <c r="B18" s="5" t="s">
        <v>61</v>
      </c>
      <c r="C18" s="5" t="s">
        <v>62</v>
      </c>
      <c r="D18" s="5" t="s">
        <v>63</v>
      </c>
      <c r="E18" s="5" t="s">
        <v>60</v>
      </c>
      <c r="F18" s="6" t="s">
        <v>15</v>
      </c>
      <c r="G18" s="6"/>
    </row>
    <row r="19" customFormat="false" ht="23.85" hidden="false" customHeight="false" outlineLevel="0" collapsed="false">
      <c r="A19" s="5" t="s">
        <v>56</v>
      </c>
      <c r="B19" s="5" t="s">
        <v>64</v>
      </c>
      <c r="C19" s="5" t="s">
        <v>65</v>
      </c>
      <c r="D19" s="5" t="s">
        <v>66</v>
      </c>
      <c r="E19" s="5" t="s">
        <v>60</v>
      </c>
      <c r="F19" s="6" t="s">
        <v>15</v>
      </c>
      <c r="G19" s="6"/>
    </row>
    <row r="20" customFormat="false" ht="23.85" hidden="false" customHeight="false" outlineLevel="0" collapsed="false">
      <c r="A20" s="5" t="s">
        <v>56</v>
      </c>
      <c r="B20" s="5" t="s">
        <v>67</v>
      </c>
      <c r="C20" s="5" t="s">
        <v>68</v>
      </c>
      <c r="D20" s="5" t="s">
        <v>69</v>
      </c>
      <c r="E20" s="5" t="s">
        <v>60</v>
      </c>
      <c r="F20" s="6" t="s">
        <v>15</v>
      </c>
      <c r="G20" s="6"/>
    </row>
    <row r="21" customFormat="false" ht="15" hidden="false" customHeight="false" outlineLevel="0" collapsed="false">
      <c r="A21" s="5" t="s">
        <v>56</v>
      </c>
      <c r="B21" s="5" t="s">
        <v>70</v>
      </c>
      <c r="C21" s="5" t="s">
        <v>71</v>
      </c>
      <c r="D21" s="5" t="s">
        <v>72</v>
      </c>
      <c r="E21" s="5" t="s">
        <v>60</v>
      </c>
      <c r="F21" s="6" t="s">
        <v>15</v>
      </c>
      <c r="G21" s="6"/>
    </row>
    <row r="22" customFormat="false" ht="15" hidden="false" customHeight="false" outlineLevel="0" collapsed="false">
      <c r="A22" s="5" t="s">
        <v>56</v>
      </c>
      <c r="B22" s="5" t="s">
        <v>73</v>
      </c>
      <c r="C22" s="5" t="s">
        <v>74</v>
      </c>
      <c r="D22" s="5" t="s">
        <v>75</v>
      </c>
      <c r="E22" s="5" t="s">
        <v>60</v>
      </c>
      <c r="F22" s="6" t="s">
        <v>15</v>
      </c>
      <c r="G22" s="6"/>
    </row>
    <row r="23" customFormat="false" ht="23.85" hidden="false" customHeight="false" outlineLevel="0" collapsed="false">
      <c r="A23" s="5" t="s">
        <v>76</v>
      </c>
      <c r="B23" s="5" t="s">
        <v>77</v>
      </c>
      <c r="C23" s="5" t="s">
        <v>78</v>
      </c>
      <c r="D23" s="5" t="s">
        <v>79</v>
      </c>
      <c r="E23" s="5" t="s">
        <v>60</v>
      </c>
      <c r="F23" s="6" t="s">
        <v>15</v>
      </c>
      <c r="G23" s="6"/>
    </row>
    <row r="24" customFormat="false" ht="23.85" hidden="false" customHeight="false" outlineLevel="0" collapsed="false">
      <c r="A24" s="5" t="s">
        <v>76</v>
      </c>
      <c r="B24" s="5" t="s">
        <v>80</v>
      </c>
      <c r="C24" s="5" t="s">
        <v>81</v>
      </c>
      <c r="D24" s="5" t="s">
        <v>82</v>
      </c>
      <c r="E24" s="5" t="s">
        <v>60</v>
      </c>
      <c r="F24" s="6" t="s">
        <v>15</v>
      </c>
      <c r="G24" s="6"/>
    </row>
    <row r="25" customFormat="false" ht="35.05" hidden="false" customHeight="false" outlineLevel="0" collapsed="false">
      <c r="A25" s="5" t="s">
        <v>76</v>
      </c>
      <c r="B25" s="5" t="s">
        <v>83</v>
      </c>
      <c r="C25" s="5" t="s">
        <v>84</v>
      </c>
      <c r="D25" s="5" t="s">
        <v>85</v>
      </c>
      <c r="E25" s="5" t="s">
        <v>60</v>
      </c>
      <c r="F25" s="6" t="s">
        <v>15</v>
      </c>
      <c r="G25" s="6"/>
    </row>
    <row r="26" customFormat="false" ht="35.05" hidden="false" customHeight="false" outlineLevel="0" collapsed="false">
      <c r="A26" s="5" t="s">
        <v>76</v>
      </c>
      <c r="B26" s="5" t="s">
        <v>86</v>
      </c>
      <c r="C26" s="5" t="s">
        <v>87</v>
      </c>
      <c r="D26" s="5" t="s">
        <v>88</v>
      </c>
      <c r="E26" s="5" t="s">
        <v>60</v>
      </c>
      <c r="F26" s="6" t="s">
        <v>15</v>
      </c>
      <c r="G26" s="6"/>
    </row>
    <row r="27" customFormat="false" ht="15" hidden="false" customHeight="false" outlineLevel="0" collapsed="false">
      <c r="A27" s="5" t="s">
        <v>76</v>
      </c>
      <c r="B27" s="5" t="s">
        <v>89</v>
      </c>
      <c r="C27" s="5" t="s">
        <v>90</v>
      </c>
      <c r="D27" s="5" t="s">
        <v>91</v>
      </c>
      <c r="E27" s="5" t="s">
        <v>60</v>
      </c>
      <c r="F27" s="6" t="s">
        <v>15</v>
      </c>
      <c r="G27" s="6"/>
    </row>
    <row r="28" customFormat="false" ht="23.85" hidden="false" customHeight="false" outlineLevel="0" collapsed="false">
      <c r="A28" s="5" t="s">
        <v>92</v>
      </c>
      <c r="B28" s="5" t="s">
        <v>93</v>
      </c>
      <c r="C28" s="5" t="s">
        <v>94</v>
      </c>
      <c r="D28" s="5" t="s">
        <v>95</v>
      </c>
      <c r="E28" s="5" t="s">
        <v>60</v>
      </c>
      <c r="F28" s="6" t="s">
        <v>15</v>
      </c>
      <c r="G28" s="6"/>
    </row>
    <row r="29" customFormat="false" ht="23.85" hidden="false" customHeight="false" outlineLevel="0" collapsed="false">
      <c r="A29" s="5" t="s">
        <v>92</v>
      </c>
      <c r="B29" s="5" t="s">
        <v>96</v>
      </c>
      <c r="C29" s="5" t="s">
        <v>97</v>
      </c>
      <c r="D29" s="5" t="s">
        <v>98</v>
      </c>
      <c r="E29" s="5" t="s">
        <v>60</v>
      </c>
      <c r="F29" s="6" t="s">
        <v>15</v>
      </c>
      <c r="G29" s="6"/>
    </row>
    <row r="30" customFormat="false" ht="23.85" hidden="false" customHeight="false" outlineLevel="0" collapsed="false">
      <c r="A30" s="5" t="s">
        <v>92</v>
      </c>
      <c r="B30" s="5" t="s">
        <v>99</v>
      </c>
      <c r="C30" s="5" t="s">
        <v>100</v>
      </c>
      <c r="D30" s="5" t="s">
        <v>101</v>
      </c>
      <c r="E30" s="5" t="s">
        <v>60</v>
      </c>
      <c r="F30" s="6" t="s">
        <v>15</v>
      </c>
      <c r="G30" s="6"/>
    </row>
    <row r="31" customFormat="false" ht="23.85" hidden="false" customHeight="false" outlineLevel="0" collapsed="false">
      <c r="A31" s="5" t="s">
        <v>92</v>
      </c>
      <c r="B31" s="5" t="s">
        <v>102</v>
      </c>
      <c r="C31" s="5" t="s">
        <v>103</v>
      </c>
      <c r="D31" s="5" t="s">
        <v>104</v>
      </c>
      <c r="E31" s="5" t="s">
        <v>60</v>
      </c>
      <c r="F31" s="6" t="s">
        <v>15</v>
      </c>
      <c r="G31" s="6"/>
    </row>
    <row r="32" customFormat="false" ht="23.85" hidden="false" customHeight="false" outlineLevel="0" collapsed="false">
      <c r="A32" s="5" t="s">
        <v>92</v>
      </c>
      <c r="B32" s="5" t="s">
        <v>105</v>
      </c>
      <c r="C32" s="5" t="s">
        <v>106</v>
      </c>
      <c r="D32" s="5" t="s">
        <v>107</v>
      </c>
      <c r="E32" s="5" t="s">
        <v>60</v>
      </c>
      <c r="F32" s="6" t="s">
        <v>15</v>
      </c>
      <c r="G32" s="6"/>
    </row>
    <row r="33" customFormat="false" ht="23.85" hidden="false" customHeight="false" outlineLevel="0" collapsed="false">
      <c r="A33" s="5" t="s">
        <v>92</v>
      </c>
      <c r="B33" s="5" t="s">
        <v>108</v>
      </c>
      <c r="C33" s="5" t="s">
        <v>109</v>
      </c>
      <c r="D33" s="5" t="s">
        <v>110</v>
      </c>
      <c r="E33" s="5" t="s">
        <v>60</v>
      </c>
      <c r="F33" s="6" t="s">
        <v>15</v>
      </c>
      <c r="G33" s="6"/>
    </row>
    <row r="34" customFormat="false" ht="23.85" hidden="false" customHeight="false" outlineLevel="0" collapsed="false">
      <c r="A34" s="5" t="s">
        <v>111</v>
      </c>
      <c r="B34" s="5" t="s">
        <v>112</v>
      </c>
      <c r="C34" s="5" t="s">
        <v>113</v>
      </c>
      <c r="D34" s="5" t="s">
        <v>114</v>
      </c>
      <c r="E34" s="5" t="s">
        <v>115</v>
      </c>
      <c r="F34" s="6" t="s">
        <v>15</v>
      </c>
      <c r="G34" s="6"/>
    </row>
    <row r="35" customFormat="false" ht="23.85" hidden="false" customHeight="false" outlineLevel="0" collapsed="false">
      <c r="A35" s="5" t="s">
        <v>111</v>
      </c>
      <c r="B35" s="5" t="s">
        <v>116</v>
      </c>
      <c r="C35" s="5" t="s">
        <v>117</v>
      </c>
      <c r="D35" s="5" t="s">
        <v>118</v>
      </c>
      <c r="E35" s="5" t="s">
        <v>115</v>
      </c>
      <c r="F35" s="6" t="s">
        <v>15</v>
      </c>
      <c r="G35" s="6"/>
    </row>
    <row r="36" customFormat="false" ht="23.85" hidden="false" customHeight="false" outlineLevel="0" collapsed="false">
      <c r="A36" s="5" t="s">
        <v>111</v>
      </c>
      <c r="B36" s="5" t="s">
        <v>119</v>
      </c>
      <c r="C36" s="5" t="s">
        <v>120</v>
      </c>
      <c r="D36" s="5" t="s">
        <v>121</v>
      </c>
      <c r="E36" s="5" t="s">
        <v>115</v>
      </c>
      <c r="F36" s="6" t="s">
        <v>15</v>
      </c>
      <c r="G36" s="6"/>
    </row>
    <row r="37" customFormat="false" ht="15" hidden="false" customHeight="false" outlineLevel="0" collapsed="false">
      <c r="A37" s="5" t="s">
        <v>111</v>
      </c>
      <c r="B37" s="5" t="s">
        <v>122</v>
      </c>
      <c r="C37" s="5" t="s">
        <v>123</v>
      </c>
      <c r="D37" s="5" t="s">
        <v>124</v>
      </c>
      <c r="E37" s="5" t="s">
        <v>115</v>
      </c>
      <c r="F37" s="6" t="s">
        <v>15</v>
      </c>
      <c r="G37" s="6"/>
    </row>
    <row r="38" customFormat="false" ht="23.85" hidden="false" customHeight="false" outlineLevel="0" collapsed="false">
      <c r="A38" s="5" t="s">
        <v>111</v>
      </c>
      <c r="B38" s="5" t="s">
        <v>125</v>
      </c>
      <c r="C38" s="5" t="s">
        <v>126</v>
      </c>
      <c r="D38" s="5" t="s">
        <v>127</v>
      </c>
      <c r="E38" s="5" t="s">
        <v>115</v>
      </c>
      <c r="F38" s="6" t="s">
        <v>15</v>
      </c>
      <c r="G38" s="6"/>
    </row>
    <row r="39" customFormat="false" ht="23.85" hidden="false" customHeight="false" outlineLevel="0" collapsed="false">
      <c r="A39" s="5" t="s">
        <v>128</v>
      </c>
      <c r="B39" s="5" t="s">
        <v>129</v>
      </c>
      <c r="C39" s="5" t="s">
        <v>130</v>
      </c>
      <c r="D39" s="5" t="s">
        <v>131</v>
      </c>
      <c r="E39" s="5" t="s">
        <v>115</v>
      </c>
      <c r="F39" s="6" t="s">
        <v>15</v>
      </c>
      <c r="G39" s="6"/>
    </row>
    <row r="40" customFormat="false" ht="23.85" hidden="false" customHeight="false" outlineLevel="0" collapsed="false">
      <c r="A40" s="5" t="s">
        <v>128</v>
      </c>
      <c r="B40" s="5" t="s">
        <v>132</v>
      </c>
      <c r="C40" s="5" t="s">
        <v>133</v>
      </c>
      <c r="D40" s="5" t="s">
        <v>134</v>
      </c>
      <c r="E40" s="5" t="s">
        <v>115</v>
      </c>
      <c r="F40" s="6" t="s">
        <v>15</v>
      </c>
      <c r="G40" s="6"/>
    </row>
    <row r="41" customFormat="false" ht="15" hidden="false" customHeight="false" outlineLevel="0" collapsed="false">
      <c r="A41" s="5" t="s">
        <v>128</v>
      </c>
      <c r="B41" s="5" t="s">
        <v>135</v>
      </c>
      <c r="C41" s="5" t="s">
        <v>136</v>
      </c>
      <c r="D41" s="5" t="s">
        <v>137</v>
      </c>
      <c r="E41" s="5" t="s">
        <v>115</v>
      </c>
      <c r="F41" s="6" t="s">
        <v>15</v>
      </c>
      <c r="G41" s="6"/>
    </row>
    <row r="42" customFormat="false" ht="15" hidden="false" customHeight="false" outlineLevel="0" collapsed="false">
      <c r="A42" s="5" t="s">
        <v>128</v>
      </c>
      <c r="B42" s="5" t="s">
        <v>138</v>
      </c>
      <c r="C42" s="5" t="s">
        <v>139</v>
      </c>
      <c r="D42" s="5" t="s">
        <v>140</v>
      </c>
      <c r="E42" s="5" t="s">
        <v>115</v>
      </c>
      <c r="F42" s="6" t="s">
        <v>15</v>
      </c>
      <c r="G42" s="6"/>
    </row>
  </sheetData>
  <autoFilter ref="A4:G42"/>
  <conditionalFormatting sqref="F5:F42">
    <cfRule type="cellIs" priority="2" operator="equal" aboveAverage="0" equalAverage="0" bottom="0" percent="0" rank="0" text="" dxfId="5">
      <formula>"Verified"</formula>
    </cfRule>
    <cfRule type="cellIs" priority="3" operator="equal" aboveAverage="0" equalAverage="0" bottom="0" percent="0" rank="0" text="" dxfId="6">
      <formula>"Issue"</formula>
    </cfRule>
  </conditionalFormatting>
  <dataValidations count="1">
    <dataValidation allowBlank="false" errorStyle="stop" operator="between" showDropDown="false" showErrorMessage="false" showInputMessage="false" sqref="F5:F42" type="list">
      <formula1>"Not started,Requested,Received,Verified,Issue"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60"/>
    <col collapsed="false" customWidth="true" hidden="false" outlineLevel="0" max="3" min="3" style="0" width="14"/>
    <col collapsed="false" customWidth="true" hidden="false" outlineLevel="0" max="4" min="4" style="0" width="34"/>
  </cols>
  <sheetData>
    <row r="1" customFormat="false" ht="17.35" hidden="false" customHeight="false" outlineLevel="0" collapsed="false">
      <c r="A1" s="1" t="s">
        <v>141</v>
      </c>
    </row>
    <row r="3" customFormat="false" ht="15" hidden="false" customHeight="false" outlineLevel="0" collapsed="false">
      <c r="A3" s="10" t="s">
        <v>142</v>
      </c>
      <c r="B3" s="10" t="s">
        <v>143</v>
      </c>
      <c r="C3" s="10" t="s">
        <v>144</v>
      </c>
      <c r="D3" s="10" t="s">
        <v>8</v>
      </c>
    </row>
    <row r="4" customFormat="false" ht="15" hidden="false" customHeight="false" outlineLevel="0" collapsed="false">
      <c r="A4" s="5" t="s">
        <v>145</v>
      </c>
      <c r="B4" s="5" t="s">
        <v>146</v>
      </c>
      <c r="C4" s="6" t="s">
        <v>147</v>
      </c>
      <c r="D4" s="6"/>
    </row>
    <row r="5" customFormat="false" ht="15" hidden="false" customHeight="false" outlineLevel="0" collapsed="false">
      <c r="A5" s="5" t="s">
        <v>148</v>
      </c>
      <c r="B5" s="5" t="s">
        <v>149</v>
      </c>
      <c r="C5" s="6" t="s">
        <v>147</v>
      </c>
      <c r="D5" s="6"/>
    </row>
    <row r="6" customFormat="false" ht="15" hidden="false" customHeight="false" outlineLevel="0" collapsed="false">
      <c r="A6" s="5" t="s">
        <v>150</v>
      </c>
      <c r="B6" s="5" t="s">
        <v>151</v>
      </c>
      <c r="C6" s="6" t="s">
        <v>147</v>
      </c>
      <c r="D6" s="6"/>
    </row>
    <row r="7" customFormat="false" ht="15" hidden="false" customHeight="false" outlineLevel="0" collapsed="false">
      <c r="A7" s="5" t="s">
        <v>152</v>
      </c>
      <c r="B7" s="5" t="s">
        <v>153</v>
      </c>
      <c r="C7" s="6" t="s">
        <v>147</v>
      </c>
      <c r="D7" s="6"/>
    </row>
    <row r="8" customFormat="false" ht="15" hidden="false" customHeight="false" outlineLevel="0" collapsed="false">
      <c r="A8" s="5" t="s">
        <v>154</v>
      </c>
      <c r="B8" s="5" t="s">
        <v>155</v>
      </c>
      <c r="C8" s="6" t="s">
        <v>147</v>
      </c>
      <c r="D8" s="6"/>
    </row>
    <row r="9" customFormat="false" ht="15" hidden="false" customHeight="false" outlineLevel="0" collapsed="false">
      <c r="A9" s="5" t="s">
        <v>156</v>
      </c>
      <c r="B9" s="5" t="s">
        <v>157</v>
      </c>
      <c r="C9" s="6" t="s">
        <v>147</v>
      </c>
      <c r="D9" s="6"/>
    </row>
    <row r="10" customFormat="false" ht="23.85" hidden="false" customHeight="false" outlineLevel="0" collapsed="false">
      <c r="A10" s="5" t="s">
        <v>158</v>
      </c>
      <c r="B10" s="5" t="s">
        <v>159</v>
      </c>
      <c r="C10" s="6" t="s">
        <v>147</v>
      </c>
      <c r="D10" s="6"/>
    </row>
    <row r="11" customFormat="false" ht="23.85" hidden="false" customHeight="false" outlineLevel="0" collapsed="false">
      <c r="A11" s="5" t="s">
        <v>160</v>
      </c>
      <c r="B11" s="5" t="s">
        <v>161</v>
      </c>
      <c r="C11" s="6" t="s">
        <v>147</v>
      </c>
      <c r="D11" s="6"/>
    </row>
  </sheetData>
  <dataValidations count="1">
    <dataValidation allowBlank="false" errorStyle="stop" operator="between" showDropDown="false" showErrorMessage="false" showInputMessage="false" sqref="C4:C11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16"/>
  </cols>
  <sheetData>
    <row r="1" customFormat="false" ht="17.35" hidden="false" customHeight="false" outlineLevel="0" collapsed="false">
      <c r="A1" s="1" t="s">
        <v>162</v>
      </c>
    </row>
    <row r="2" customFormat="false" ht="15" hidden="false" customHeight="false" outlineLevel="0" collapsed="false">
      <c r="A2" s="2" t="s">
        <v>163</v>
      </c>
    </row>
    <row r="4" customFormat="false" ht="15" hidden="false" customHeight="false" outlineLevel="0" collapsed="false">
      <c r="A4" s="7" t="s">
        <v>164</v>
      </c>
      <c r="B4" s="11" t="n">
        <v>9000</v>
      </c>
    </row>
    <row r="5" customFormat="false" ht="15" hidden="false" customHeight="false" outlineLevel="0" collapsed="false">
      <c r="A5" s="7" t="s">
        <v>165</v>
      </c>
      <c r="B5" s="11" t="n">
        <v>9000</v>
      </c>
    </row>
    <row r="6" customFormat="false" ht="15" hidden="false" customHeight="false" outlineLevel="0" collapsed="false">
      <c r="A6" s="7" t="s">
        <v>166</v>
      </c>
      <c r="B6" s="12" t="n">
        <v>300</v>
      </c>
    </row>
    <row r="7" customFormat="false" ht="15" hidden="false" customHeight="false" outlineLevel="0" collapsed="false">
      <c r="A7" s="7" t="s">
        <v>167</v>
      </c>
      <c r="B7" s="11" t="n">
        <v>360</v>
      </c>
    </row>
    <row r="8" customFormat="false" ht="15" hidden="false" customHeight="false" outlineLevel="0" collapsed="false">
      <c r="A8" s="7" t="s">
        <v>168</v>
      </c>
      <c r="B8" s="13" t="n">
        <v>0.029</v>
      </c>
    </row>
    <row r="9" customFormat="false" ht="15" hidden="false" customHeight="false" outlineLevel="0" collapsed="false">
      <c r="A9" s="7" t="s">
        <v>169</v>
      </c>
      <c r="B9" s="14" t="n">
        <v>0.3</v>
      </c>
    </row>
    <row r="10" customFormat="false" ht="15" hidden="false" customHeight="false" outlineLevel="0" collapsed="false">
      <c r="A10" s="7" t="s">
        <v>170</v>
      </c>
      <c r="B10" s="11" t="n">
        <v>8100</v>
      </c>
    </row>
    <row r="11" customFormat="false" ht="15" hidden="false" customHeight="false" outlineLevel="0" collapsed="false">
      <c r="A11" s="7" t="s">
        <v>171</v>
      </c>
      <c r="B11" s="15" t="n">
        <v>3</v>
      </c>
    </row>
    <row r="12" customFormat="false" ht="15" hidden="false" customHeight="false" outlineLevel="0" collapsed="false">
      <c r="A12" s="4" t="s">
        <v>172</v>
      </c>
    </row>
    <row r="13" customFormat="false" ht="15" hidden="false" customHeight="false" outlineLevel="0" collapsed="false">
      <c r="A13" s="7" t="s">
        <v>173</v>
      </c>
      <c r="B13" s="16" t="n">
        <f aca="false">B5-B7</f>
        <v>8640</v>
      </c>
    </row>
    <row r="14" customFormat="false" ht="15" hidden="false" customHeight="false" outlineLevel="0" collapsed="false">
      <c r="A14" s="7" t="s">
        <v>174</v>
      </c>
      <c r="B14" s="16" t="n">
        <f aca="false">B5*B8+B6*B9</f>
        <v>351</v>
      </c>
    </row>
    <row r="15" customFormat="false" ht="15" hidden="false" customHeight="false" outlineLevel="0" collapsed="false">
      <c r="A15" s="7" t="s">
        <v>175</v>
      </c>
      <c r="B15" s="16" t="n">
        <f aca="false">B13-B14</f>
        <v>8289</v>
      </c>
    </row>
    <row r="16" customFormat="false" ht="15" hidden="false" customHeight="false" outlineLevel="0" collapsed="false">
      <c r="A16" s="7" t="s">
        <v>176</v>
      </c>
      <c r="B16" s="17" t="n">
        <f aca="false">B15-B10</f>
        <v>189</v>
      </c>
    </row>
    <row r="17" customFormat="false" ht="15" hidden="false" customHeight="false" outlineLevel="0" collapsed="false">
      <c r="A17" s="7" t="s">
        <v>177</v>
      </c>
      <c r="B17" s="18" t="n">
        <f aca="false">IF(B15=0,0,B16/B15)</f>
        <v>0.0228013029315961</v>
      </c>
    </row>
    <row r="18" customFormat="false" ht="15" hidden="false" customHeight="false" outlineLevel="0" collapsed="false">
      <c r="A18" s="7" t="s">
        <v>178</v>
      </c>
      <c r="B18" s="16" t="n">
        <f aca="false">B16*12</f>
        <v>2268</v>
      </c>
    </row>
    <row r="19" customFormat="false" ht="15" hidden="false" customHeight="false" outlineLevel="0" collapsed="false">
      <c r="A19" s="7" t="s">
        <v>179</v>
      </c>
      <c r="B19" s="16" t="n">
        <f aca="false">B18*B11</f>
        <v>6804</v>
      </c>
    </row>
    <row r="20" customFormat="false" ht="15" hidden="false" customHeight="false" outlineLevel="0" collapsed="false">
      <c r="A20" s="7" t="s">
        <v>180</v>
      </c>
      <c r="B20" s="17" t="n">
        <f aca="false">B5-B4</f>
        <v>0</v>
      </c>
    </row>
    <row r="22" customFormat="false" ht="15" hidden="false" customHeight="false" outlineLevel="0" collapsed="false">
      <c r="A22" s="2" t="s">
        <v>181</v>
      </c>
    </row>
    <row r="23" customFormat="false" ht="15" hidden="false" customHeight="false" outlineLevel="0" collapsed="false">
      <c r="A23" s="2" t="s">
        <v>182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2026-10-06T19:47:55Z</dcterms:created>
  <dc:creator>openpyxl</dc:creator>
  <dc:description/>
  <dc:language>en-US</dc:language>
  <cp:lastModifiedBy/>
  <dcterms:modified xsi:type="dcterms:W3CDTF">2026-10-06T19:47:55Z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